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iager occupé" sheetId="1" state="visible" r:id="rId1"/>
    <sheet xmlns:r="http://schemas.openxmlformats.org/officeDocument/2006/relationships" name="Viager libre" sheetId="2" state="visible" r:id="rId2"/>
    <sheet xmlns:r="http://schemas.openxmlformats.org/officeDocument/2006/relationships" name="Répartition bouquet-rente" sheetId="3" state="visible" r:id="rId3"/>
    <sheet xmlns:r="http://schemas.openxmlformats.org/officeDocument/2006/relationships" name="Deux têtes" sheetId="4" state="visible" r:id="rId4"/>
    <sheet xmlns:r="http://schemas.openxmlformats.org/officeDocument/2006/relationships" name="Espérance de vie INSEE" sheetId="5" state="visible" r:id="rId5"/>
    <sheet xmlns:r="http://schemas.openxmlformats.org/officeDocument/2006/relationships" name="Calcul personnalisé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6">
    <font>
      <name val="Calibri"/>
      <family val="2"/>
      <color theme="1"/>
      <sz val="11"/>
      <scheme val="minor"/>
    </font>
    <font>
      <name val="Calibri"/>
      <b val="1"/>
      <color rgb="001B3A5C"/>
      <sz val="14"/>
    </font>
    <font>
      <name val="Calibri"/>
      <i val="1"/>
      <color rgb="005A6B7D"/>
      <sz val="10"/>
    </font>
    <font>
      <name val="Calibri"/>
      <b val="1"/>
      <color rgb="00FAF8F4"/>
      <sz val="11"/>
    </font>
    <font>
      <name val="Calibri"/>
      <sz val="11"/>
    </font>
    <font>
      <name val="Calibri"/>
      <b val="1"/>
      <color rgb="001B3A5C"/>
      <sz val="12"/>
    </font>
  </fonts>
  <fills count="5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6F3EC"/>
      </patternFill>
    </fill>
    <fill>
      <patternFill patternType="solid">
        <fgColor rgb="00FFF8E7"/>
      </patternFill>
    </fill>
  </fills>
  <borders count="2">
    <border>
      <left/>
      <right/>
      <top/>
      <bottom/>
      <diagonal/>
    </border>
    <border>
      <left style="thin">
        <color rgb="00EDE8DC"/>
      </left>
      <right style="thin">
        <color rgb="00EDE8DC"/>
      </right>
      <top style="thin">
        <color rgb="00EDE8DC"/>
      </top>
      <bottom style="thin">
        <color rgb="00EDE8D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4" fillId="3" borderId="1" pivotButton="0" quotePrefix="0" xfId="0"/>
    <xf numFmtId="0" fontId="0" fillId="0" borderId="1" pivotButton="0" quotePrefix="0" xfId="0"/>
    <xf numFmtId="0" fontId="0" fillId="3" borderId="1" pivotButton="0" quotePrefix="0" xfId="0"/>
    <xf numFmtId="164" fontId="0" fillId="0" borderId="1" pivotButton="0" quotePrefix="0" xfId="0"/>
    <xf numFmtId="0" fontId="5" fillId="0" borderId="0" pivotButton="0" quotePrefix="0" xfId="0"/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Tableau de calcul — Viager occupé 2026</t>
        </is>
      </c>
    </row>
    <row r="2">
      <c r="A2" s="2" t="inlineStr">
        <is>
          <t>Lecture d'une cellule : Bouquet (€) / Rente mensuelle (€/mois). Bouquet = 30 % de la valeur occupée. Colonnes = valeur du bien.</t>
        </is>
      </c>
    </row>
    <row r="4">
      <c r="A4" s="3" t="inlineStr">
        <is>
          <t>Âge et sexe</t>
        </is>
      </c>
      <c r="B4" s="3" t="inlineStr">
        <is>
          <t>Décote</t>
        </is>
      </c>
      <c r="C4" s="3" t="inlineStr">
        <is>
          <t>Bien 150 000 €</t>
        </is>
      </c>
      <c r="D4" s="3" t="inlineStr">
        <is>
          <t>Bien 200 000 €</t>
        </is>
      </c>
      <c r="E4" s="3" t="inlineStr">
        <is>
          <t>Bien 250 000 €</t>
        </is>
      </c>
      <c r="F4" s="3" t="inlineStr">
        <is>
          <t>Bien 350 000 €</t>
        </is>
      </c>
      <c r="G4" s="3" t="inlineStr">
        <is>
          <t>Bien 500 000 €</t>
        </is>
      </c>
    </row>
    <row r="5">
      <c r="A5" s="4" t="inlineStr">
        <is>
          <t>65 ans — homme</t>
        </is>
      </c>
      <c r="B5" s="4" t="inlineStr">
        <is>
          <t>48 %</t>
        </is>
      </c>
      <c r="C5" s="4" t="inlineStr">
        <is>
          <t>23 200 € / 370 €</t>
        </is>
      </c>
      <c r="D5" s="4" t="inlineStr">
        <is>
          <t>31 000 € / 500 €</t>
        </is>
      </c>
      <c r="E5" s="4" t="inlineStr">
        <is>
          <t>38 700 € / 620 €</t>
        </is>
      </c>
      <c r="F5" s="4" t="inlineStr">
        <is>
          <t>54 200 € / 870 €</t>
        </is>
      </c>
      <c r="G5" s="4" t="inlineStr">
        <is>
          <t>77 500 € / 1 250 €</t>
        </is>
      </c>
    </row>
    <row r="6">
      <c r="A6" s="5" t="inlineStr">
        <is>
          <t>65 ans — femme</t>
        </is>
      </c>
      <c r="B6" s="5" t="inlineStr">
        <is>
          <t>54 %</t>
        </is>
      </c>
      <c r="C6" s="5" t="inlineStr">
        <is>
          <t>20 700 € / 300 €</t>
        </is>
      </c>
      <c r="D6" s="5" t="inlineStr">
        <is>
          <t>27 600 € / 400 €</t>
        </is>
      </c>
      <c r="E6" s="5" t="inlineStr">
        <is>
          <t>34 500 € / 500 €</t>
        </is>
      </c>
      <c r="F6" s="5" t="inlineStr">
        <is>
          <t>48 300 € / 700 €</t>
        </is>
      </c>
      <c r="G6" s="5" t="inlineStr">
        <is>
          <t>69 000 € / 1 000 €</t>
        </is>
      </c>
    </row>
    <row r="7">
      <c r="A7" s="4" t="inlineStr">
        <is>
          <t>70 ans — homme</t>
        </is>
      </c>
      <c r="B7" s="4" t="inlineStr">
        <is>
          <t>42 %</t>
        </is>
      </c>
      <c r="C7" s="4" t="inlineStr">
        <is>
          <t>26 000 € / 480 €</t>
        </is>
      </c>
      <c r="D7" s="4" t="inlineStr">
        <is>
          <t>34 700 € / 640 €</t>
        </is>
      </c>
      <c r="E7" s="4" t="inlineStr">
        <is>
          <t>43 400 € / 800 €</t>
        </is>
      </c>
      <c r="F7" s="4" t="inlineStr">
        <is>
          <t>60 800 € / 1 120 €</t>
        </is>
      </c>
      <c r="G7" s="4" t="inlineStr">
        <is>
          <t>86 800 € / 1 600 €</t>
        </is>
      </c>
    </row>
    <row r="8">
      <c r="A8" s="5" t="inlineStr">
        <is>
          <t>70 ans — femme</t>
        </is>
      </c>
      <c r="B8" s="5" t="inlineStr">
        <is>
          <t>48 %</t>
        </is>
      </c>
      <c r="C8" s="5" t="inlineStr">
        <is>
          <t>23 400 € / 380 €</t>
        </is>
      </c>
      <c r="D8" s="5" t="inlineStr">
        <is>
          <t>31 300 € / 510 €</t>
        </is>
      </c>
      <c r="E8" s="5" t="inlineStr">
        <is>
          <t>39 100 € / 630 €</t>
        </is>
      </c>
      <c r="F8" s="5" t="inlineStr">
        <is>
          <t>54 700 € / 890 €</t>
        </is>
      </c>
      <c r="G8" s="5" t="inlineStr">
        <is>
          <t>78 100 € / 1 270 €</t>
        </is>
      </c>
    </row>
    <row r="9">
      <c r="A9" s="4" t="inlineStr">
        <is>
          <t>75 ans — homme</t>
        </is>
      </c>
      <c r="B9" s="4" t="inlineStr">
        <is>
          <t>35 %</t>
        </is>
      </c>
      <c r="C9" s="4" t="inlineStr">
        <is>
          <t>29 200 € / 650 €</t>
        </is>
      </c>
      <c r="D9" s="4" t="inlineStr">
        <is>
          <t>39 000 € / 860 €</t>
        </is>
      </c>
      <c r="E9" s="4" t="inlineStr">
        <is>
          <t>48 700 € / 1 080 €</t>
        </is>
      </c>
      <c r="F9" s="4" t="inlineStr">
        <is>
          <t>68 200 € / 1 510 €</t>
        </is>
      </c>
      <c r="G9" s="4" t="inlineStr">
        <is>
          <t>97 400 € / 2 160 €</t>
        </is>
      </c>
    </row>
    <row r="10">
      <c r="A10" s="5" t="inlineStr">
        <is>
          <t>75 ans — femme</t>
        </is>
      </c>
      <c r="B10" s="5" t="inlineStr">
        <is>
          <t>41 %</t>
        </is>
      </c>
      <c r="C10" s="5" t="inlineStr">
        <is>
          <t>26 600 € / 510 €</t>
        </is>
      </c>
      <c r="D10" s="5" t="inlineStr">
        <is>
          <t>35 500 € / 680 €</t>
        </is>
      </c>
      <c r="E10" s="5" t="inlineStr">
        <is>
          <t>44 400 € / 850 €</t>
        </is>
      </c>
      <c r="F10" s="5" t="inlineStr">
        <is>
          <t>62 200 € / 1 190 €</t>
        </is>
      </c>
      <c r="G10" s="5" t="inlineStr">
        <is>
          <t>88 800 € / 1 690 €</t>
        </is>
      </c>
    </row>
    <row r="11">
      <c r="A11" s="4" t="inlineStr">
        <is>
          <t>80 ans — homme</t>
        </is>
      </c>
      <c r="B11" s="4" t="inlineStr">
        <is>
          <t>28 %</t>
        </is>
      </c>
      <c r="C11" s="4" t="inlineStr">
        <is>
          <t>32 600 € / 920 €</t>
        </is>
      </c>
      <c r="D11" s="4" t="inlineStr">
        <is>
          <t>43 500 € / 1 230 €</t>
        </is>
      </c>
      <c r="E11" s="4" t="inlineStr">
        <is>
          <t>54 400 € / 1 540 €</t>
        </is>
      </c>
      <c r="F11" s="4" t="inlineStr">
        <is>
          <t>76 200 € / 2 160 €</t>
        </is>
      </c>
      <c r="G11" s="4" t="inlineStr">
        <is>
          <t>108 800 € / 3 080 €</t>
        </is>
      </c>
    </row>
    <row r="12">
      <c r="A12" s="5" t="inlineStr">
        <is>
          <t>80 ans — femme</t>
        </is>
      </c>
      <c r="B12" s="5" t="inlineStr">
        <is>
          <t>33 %</t>
        </is>
      </c>
      <c r="C12" s="5" t="inlineStr">
        <is>
          <t>30 300 € / 720 €</t>
        </is>
      </c>
      <c r="D12" s="5" t="inlineStr">
        <is>
          <t>40 400 € / 960 €</t>
        </is>
      </c>
      <c r="E12" s="5" t="inlineStr">
        <is>
          <t>50 500 € / 1 200 €</t>
        </is>
      </c>
      <c r="F12" s="5" t="inlineStr">
        <is>
          <t>70 700 € / 1 680 €</t>
        </is>
      </c>
      <c r="G12" s="5" t="inlineStr">
        <is>
          <t>101 000 € / 2 400 €</t>
        </is>
      </c>
    </row>
    <row r="13">
      <c r="A13" s="4" t="inlineStr">
        <is>
          <t>85 ans — homme</t>
        </is>
      </c>
      <c r="B13" s="4" t="inlineStr">
        <is>
          <t>20 %</t>
        </is>
      </c>
      <c r="C13" s="4" t="inlineStr">
        <is>
          <t>36 000 € / 1 400 €</t>
        </is>
      </c>
      <c r="D13" s="4" t="inlineStr">
        <is>
          <t>48 000 € / 1 870 €</t>
        </is>
      </c>
      <c r="E13" s="4" t="inlineStr">
        <is>
          <t>60 000 € / 2 330 €</t>
        </is>
      </c>
      <c r="F13" s="4" t="inlineStr">
        <is>
          <t>84 000 € / 3 270 €</t>
        </is>
      </c>
      <c r="G13" s="4" t="inlineStr">
        <is>
          <t>120 000 € / 4 670 €</t>
        </is>
      </c>
    </row>
    <row r="14">
      <c r="A14" s="5" t="inlineStr">
        <is>
          <t>85 ans — femme</t>
        </is>
      </c>
      <c r="B14" s="5" t="inlineStr">
        <is>
          <t>24 %</t>
        </is>
      </c>
      <c r="C14" s="5" t="inlineStr">
        <is>
          <t>34 100 € / 1 090 €</t>
        </is>
      </c>
      <c r="D14" s="5" t="inlineStr">
        <is>
          <t>45 400 € / 1 460 €</t>
        </is>
      </c>
      <c r="E14" s="5" t="inlineStr">
        <is>
          <t>56 800 € / 1 820 €</t>
        </is>
      </c>
      <c r="F14" s="5" t="inlineStr">
        <is>
          <t>79 500 € / 2 550 €</t>
        </is>
      </c>
      <c r="G14" s="5" t="inlineStr">
        <is>
          <t>113 600 € / 3 640 €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Tableau de calcul — Viager libre 2026</t>
        </is>
      </c>
    </row>
    <row r="2">
      <c r="A2" s="2" t="inlineStr">
        <is>
          <t>Pas de décote : bouquet = 30 % de la valeur pleine. Lecture : Bouquet (€) / Rente mensuelle (€/mois).</t>
        </is>
      </c>
    </row>
    <row r="4">
      <c r="A4" s="3" t="inlineStr">
        <is>
          <t>Âge et sexe</t>
        </is>
      </c>
      <c r="B4" s="3" t="inlineStr">
        <is>
          <t>Bien 150 000 €</t>
        </is>
      </c>
      <c r="C4" s="3" t="inlineStr">
        <is>
          <t>Bien 200 000 €</t>
        </is>
      </c>
      <c r="D4" s="3" t="inlineStr">
        <is>
          <t>Bien 250 000 €</t>
        </is>
      </c>
      <c r="E4" s="3" t="inlineStr">
        <is>
          <t>Bien 350 000 €</t>
        </is>
      </c>
      <c r="F4" s="3" t="inlineStr">
        <is>
          <t>Bien 500 000 €</t>
        </is>
      </c>
    </row>
    <row r="5">
      <c r="A5" s="6" t="inlineStr">
        <is>
          <t>65 ans — homme</t>
        </is>
      </c>
      <c r="B5" s="6" t="inlineStr">
        <is>
          <t>45 000 € / 720 €</t>
        </is>
      </c>
      <c r="C5" s="6" t="inlineStr">
        <is>
          <t>60 000 € / 970 €</t>
        </is>
      </c>
      <c r="D5" s="6" t="inlineStr">
        <is>
          <t>75 000 € / 1 210 €</t>
        </is>
      </c>
      <c r="E5" s="6" t="inlineStr">
        <is>
          <t>105 000 € / 1 690 €</t>
        </is>
      </c>
      <c r="F5" s="6" t="inlineStr">
        <is>
          <t>150 000 € / 2 410 €</t>
        </is>
      </c>
    </row>
    <row r="6">
      <c r="A6" s="7" t="inlineStr">
        <is>
          <t>65 ans — femme</t>
        </is>
      </c>
      <c r="B6" s="7" t="inlineStr">
        <is>
          <t>45 000 € / 650 €</t>
        </is>
      </c>
      <c r="C6" s="7" t="inlineStr">
        <is>
          <t>60 000 € / 860 €</t>
        </is>
      </c>
      <c r="D6" s="7" t="inlineStr">
        <is>
          <t>75 000 € / 1 080 €</t>
        </is>
      </c>
      <c r="E6" s="7" t="inlineStr">
        <is>
          <t>105 000 € / 1 510 €</t>
        </is>
      </c>
      <c r="F6" s="7" t="inlineStr">
        <is>
          <t>150 000 € / 2 160 €</t>
        </is>
      </c>
    </row>
    <row r="7">
      <c r="A7" s="6" t="inlineStr">
        <is>
          <t>70 ans — homme</t>
        </is>
      </c>
      <c r="B7" s="6" t="inlineStr">
        <is>
          <t>45 000 € / 830 €</t>
        </is>
      </c>
      <c r="C7" s="6" t="inlineStr">
        <is>
          <t>60 000 € / 1 110 €</t>
        </is>
      </c>
      <c r="D7" s="6" t="inlineStr">
        <is>
          <t>75 000 € / 1 380 €</t>
        </is>
      </c>
      <c r="E7" s="6" t="inlineStr">
        <is>
          <t>105 000 € / 1 940 €</t>
        </is>
      </c>
      <c r="F7" s="6" t="inlineStr">
        <is>
          <t>150 000 € / 2 770 €</t>
        </is>
      </c>
    </row>
    <row r="8">
      <c r="A8" s="7" t="inlineStr">
        <is>
          <t>70 ans — femme</t>
        </is>
      </c>
      <c r="B8" s="7" t="inlineStr">
        <is>
          <t>45 000 € / 730 €</t>
        </is>
      </c>
      <c r="C8" s="7" t="inlineStr">
        <is>
          <t>60 000 € / 970 €</t>
        </is>
      </c>
      <c r="D8" s="7" t="inlineStr">
        <is>
          <t>75 000 € / 1 220 €</t>
        </is>
      </c>
      <c r="E8" s="7" t="inlineStr">
        <is>
          <t>105 000 € / 1 700 €</t>
        </is>
      </c>
      <c r="F8" s="7" t="inlineStr">
        <is>
          <t>150 000 € / 2 430 €</t>
        </is>
      </c>
    </row>
    <row r="9">
      <c r="A9" s="6" t="inlineStr">
        <is>
          <t>75 ans — homme</t>
        </is>
      </c>
      <c r="B9" s="6" t="inlineStr">
        <is>
          <t>45 000 € / 1 000 €</t>
        </is>
      </c>
      <c r="C9" s="6" t="inlineStr">
        <is>
          <t>60 000 € / 1 330 €</t>
        </is>
      </c>
      <c r="D9" s="6" t="inlineStr">
        <is>
          <t>75 000 € / 1 660 €</t>
        </is>
      </c>
      <c r="E9" s="6" t="inlineStr">
        <is>
          <t>105 000 € / 2 330 €</t>
        </is>
      </c>
      <c r="F9" s="6" t="inlineStr">
        <is>
          <t>150 000 € / 3 330 €</t>
        </is>
      </c>
    </row>
    <row r="10">
      <c r="A10" s="7" t="inlineStr">
        <is>
          <t>75 ans — femme</t>
        </is>
      </c>
      <c r="B10" s="7" t="inlineStr">
        <is>
          <t>45 000 € / 860 €</t>
        </is>
      </c>
      <c r="C10" s="7" t="inlineStr">
        <is>
          <t>60 000 € / 1 140 €</t>
        </is>
      </c>
      <c r="D10" s="7" t="inlineStr">
        <is>
          <t>75 000 € / 1 430 €</t>
        </is>
      </c>
      <c r="E10" s="7" t="inlineStr">
        <is>
          <t>105 000 € / 2 000 €</t>
        </is>
      </c>
      <c r="F10" s="7" t="inlineStr">
        <is>
          <t>150 000 € / 2 860 €</t>
        </is>
      </c>
    </row>
    <row r="11">
      <c r="A11" s="6" t="inlineStr">
        <is>
          <t>80 ans — homme</t>
        </is>
      </c>
      <c r="B11" s="6" t="inlineStr">
        <is>
          <t>45 000 € / 1 270 €</t>
        </is>
      </c>
      <c r="C11" s="6" t="inlineStr">
        <is>
          <t>60 000 € / 1 700 €</t>
        </is>
      </c>
      <c r="D11" s="6" t="inlineStr">
        <is>
          <t>75 000 € / 2 120 €</t>
        </is>
      </c>
      <c r="E11" s="6" t="inlineStr">
        <is>
          <t>105 000 € / 2 970 €</t>
        </is>
      </c>
      <c r="F11" s="6" t="inlineStr">
        <is>
          <t>150 000 € / 4 250 €</t>
        </is>
      </c>
    </row>
    <row r="12">
      <c r="A12" s="7" t="inlineStr">
        <is>
          <t>80 ans — femme</t>
        </is>
      </c>
      <c r="B12" s="7" t="inlineStr">
        <is>
          <t>45 000 € / 1 070 €</t>
        </is>
      </c>
      <c r="C12" s="7" t="inlineStr">
        <is>
          <t>60 000 € / 1 430 €</t>
        </is>
      </c>
      <c r="D12" s="7" t="inlineStr">
        <is>
          <t>75 000 € / 1 790 €</t>
        </is>
      </c>
      <c r="E12" s="7" t="inlineStr">
        <is>
          <t>105 000 € / 2 500 €</t>
        </is>
      </c>
      <c r="F12" s="7" t="inlineStr">
        <is>
          <t>150 000 € / 3 570 €</t>
        </is>
      </c>
    </row>
    <row r="13">
      <c r="A13" s="6" t="inlineStr">
        <is>
          <t>85 ans — homme</t>
        </is>
      </c>
      <c r="B13" s="6" t="inlineStr">
        <is>
          <t>45 000 € / 1 750 €</t>
        </is>
      </c>
      <c r="C13" s="6" t="inlineStr">
        <is>
          <t>60 000 € / 2 330 €</t>
        </is>
      </c>
      <c r="D13" s="6" t="inlineStr">
        <is>
          <t>75 000 € / 2 920 €</t>
        </is>
      </c>
      <c r="E13" s="6" t="inlineStr">
        <is>
          <t>105 000 € / 4 080 €</t>
        </is>
      </c>
      <c r="F13" s="6" t="inlineStr">
        <is>
          <t>150 000 € / 5 840 €</t>
        </is>
      </c>
    </row>
    <row r="14">
      <c r="A14" s="7" t="inlineStr">
        <is>
          <t>85 ans — femme</t>
        </is>
      </c>
      <c r="B14" s="7" t="inlineStr">
        <is>
          <t>45 000 € / 1 440 €</t>
        </is>
      </c>
      <c r="C14" s="7" t="inlineStr">
        <is>
          <t>60 000 € / 1 920 €</t>
        </is>
      </c>
      <c r="D14" s="7" t="inlineStr">
        <is>
          <t>75 000 € / 2 410 €</t>
        </is>
      </c>
      <c r="E14" s="7" t="inlineStr">
        <is>
          <t>105 000 € / 3 370 €</t>
        </is>
      </c>
      <c r="F14" s="7" t="inlineStr">
        <is>
          <t>150 000 € / 4 810 €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22" customWidth="1" min="3" max="3"/>
  </cols>
  <sheetData>
    <row r="1">
      <c r="A1" s="1" t="inlineStr">
        <is>
          <t>Répartition bouquet / rente — femme 78 ans, bien 250 000 €</t>
        </is>
      </c>
    </row>
    <row r="2">
      <c r="A2" s="2" t="inlineStr">
        <is>
          <t>Décote 36 %, valeur occupée 160 000 €. Plus le bouquet est élevé, plus la rente baisse.</t>
        </is>
      </c>
    </row>
    <row r="4">
      <c r="A4" s="3" t="inlineStr">
        <is>
          <t>Part en bouquet</t>
        </is>
      </c>
      <c r="B4" s="3" t="inlineStr">
        <is>
          <t>Bouquet versé (€)</t>
        </is>
      </c>
      <c r="C4" s="3" t="inlineStr">
        <is>
          <t>Rente mensuelle (€)</t>
        </is>
      </c>
    </row>
    <row r="5">
      <c r="A5" s="6" t="inlineStr">
        <is>
          <t>0 %</t>
        </is>
      </c>
      <c r="B5" s="8" t="n">
        <v>0</v>
      </c>
      <c r="C5" s="8" t="n">
        <v>1480</v>
      </c>
    </row>
    <row r="6">
      <c r="A6" s="6" t="inlineStr">
        <is>
          <t>20 %</t>
        </is>
      </c>
      <c r="B6" s="8" t="n">
        <v>32000</v>
      </c>
      <c r="C6" s="8" t="n">
        <v>1180</v>
      </c>
    </row>
    <row r="7">
      <c r="A7" s="6" t="inlineStr">
        <is>
          <t>30 %</t>
        </is>
      </c>
      <c r="B7" s="8" t="n">
        <v>48000</v>
      </c>
      <c r="C7" s="8" t="n">
        <v>1040</v>
      </c>
    </row>
    <row r="8">
      <c r="A8" s="6" t="inlineStr">
        <is>
          <t>40 %</t>
        </is>
      </c>
      <c r="B8" s="8" t="n">
        <v>64000</v>
      </c>
      <c r="C8" s="8" t="n">
        <v>890</v>
      </c>
    </row>
    <row r="9">
      <c r="A9" s="6" t="inlineStr">
        <is>
          <t>50 %</t>
        </is>
      </c>
      <c r="B9" s="8" t="n">
        <v>80000</v>
      </c>
      <c r="C9" s="8" t="n">
        <v>740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10" customWidth="1" min="3" max="3"/>
    <col width="14" customWidth="1" min="4" max="4"/>
    <col width="20" customWidth="1" min="5" max="5"/>
  </cols>
  <sheetData>
    <row r="1">
      <c r="A1" s="1" t="inlineStr">
        <is>
          <t>Viager sur deux têtes — bien 250 000 €, bouquet 30 %</t>
        </is>
      </c>
    </row>
    <row r="2">
      <c r="A2" s="2" t="inlineStr">
        <is>
          <t>Durée = dernier survivant (plus longue espérance + 3 ans).</t>
        </is>
      </c>
    </row>
    <row r="4">
      <c r="A4" s="3" t="inlineStr">
        <is>
          <t>Âges du couple</t>
        </is>
      </c>
      <c r="B4" s="3" t="inlineStr">
        <is>
          <t>Durée retenue (ans)</t>
        </is>
      </c>
      <c r="C4" s="3" t="inlineStr">
        <is>
          <t>Décote</t>
        </is>
      </c>
      <c r="D4" s="3" t="inlineStr">
        <is>
          <t>Bouquet (€)</t>
        </is>
      </c>
      <c r="E4" s="3" t="inlineStr">
        <is>
          <t>Rente mensuelle (€)</t>
        </is>
      </c>
    </row>
    <row r="5">
      <c r="A5" s="6" t="inlineStr">
        <is>
          <t>70 et 68 ans</t>
        </is>
      </c>
      <c r="B5" s="6" t="n">
        <v>23.4</v>
      </c>
      <c r="C5" s="6" t="inlineStr">
        <is>
          <t>54 %</t>
        </is>
      </c>
      <c r="D5" s="8" t="n">
        <v>34100</v>
      </c>
      <c r="E5" s="8" t="n">
        <v>490</v>
      </c>
    </row>
    <row r="6">
      <c r="A6" s="6" t="inlineStr">
        <is>
          <t>72 et 70 ans</t>
        </is>
      </c>
      <c r="B6" s="6" t="n">
        <v>21.7</v>
      </c>
      <c r="C6" s="6" t="inlineStr">
        <is>
          <t>52 %</t>
        </is>
      </c>
      <c r="D6" s="8" t="n">
        <v>35800</v>
      </c>
      <c r="E6" s="8" t="n">
        <v>530</v>
      </c>
    </row>
    <row r="7">
      <c r="A7" s="6" t="inlineStr">
        <is>
          <t>75 et 72 ans</t>
        </is>
      </c>
      <c r="B7" s="6" t="n">
        <v>20.1</v>
      </c>
      <c r="C7" s="6" t="inlineStr">
        <is>
          <t>50 %</t>
        </is>
      </c>
      <c r="D7" s="8" t="n">
        <v>37600</v>
      </c>
      <c r="E7" s="8" t="n">
        <v>580</v>
      </c>
    </row>
    <row r="8">
      <c r="A8" s="6" t="inlineStr">
        <is>
          <t>78 et 76 ans</t>
        </is>
      </c>
      <c r="B8" s="6" t="n">
        <v>16.8</v>
      </c>
      <c r="C8" s="6" t="inlineStr">
        <is>
          <t>45 %</t>
        </is>
      </c>
      <c r="D8" s="8" t="n">
        <v>41400</v>
      </c>
      <c r="E8" s="8" t="n">
        <v>720</v>
      </c>
    </row>
    <row r="9">
      <c r="A9" s="6" t="inlineStr">
        <is>
          <t>80 et 78 ans</t>
        </is>
      </c>
      <c r="B9" s="6" t="n">
        <v>15.3</v>
      </c>
      <c r="C9" s="6" t="inlineStr">
        <is>
          <t>42 %</t>
        </is>
      </c>
      <c r="D9" s="8" t="n">
        <v>43500</v>
      </c>
      <c r="E9" s="8" t="n">
        <v>810</v>
      </c>
    </row>
    <row r="10">
      <c r="A10" s="6" t="inlineStr">
        <is>
          <t>84 et 82 ans</t>
        </is>
      </c>
      <c r="B10" s="6" t="n">
        <v>12.4</v>
      </c>
      <c r="C10" s="6" t="inlineStr">
        <is>
          <t>36 %</t>
        </is>
      </c>
      <c r="D10" s="8" t="n">
        <v>47900</v>
      </c>
      <c r="E10" s="8" t="n">
        <v>1030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</cols>
  <sheetData>
    <row r="1">
      <c r="A1" s="1" t="inlineStr">
        <is>
          <t>Espérance de vie résiduelle INSEE (référence Auguste Viager)</t>
        </is>
      </c>
    </row>
    <row r="2">
      <c r="A2" s="2" t="inlineStr">
        <is>
          <t>Source indicative. Détail : auguste-viager.com/calcul-viager/bareme/</t>
        </is>
      </c>
    </row>
    <row r="4">
      <c r="A4" s="3" t="inlineStr">
        <is>
          <t>Âge</t>
        </is>
      </c>
      <c r="B4" s="3" t="inlineStr">
        <is>
          <t>EV Homme (ans)</t>
        </is>
      </c>
      <c r="C4" s="3" t="inlineStr">
        <is>
          <t>EV Femme (ans)</t>
        </is>
      </c>
    </row>
    <row r="5">
      <c r="A5" s="6" t="n">
        <v>60</v>
      </c>
      <c r="B5" s="6" t="n">
        <v>23.5</v>
      </c>
      <c r="C5" s="6" t="n">
        <v>27.2</v>
      </c>
    </row>
    <row r="6">
      <c r="A6" s="6" t="n">
        <v>65</v>
      </c>
      <c r="B6" s="6" t="n">
        <v>19.3</v>
      </c>
      <c r="C6" s="6" t="n">
        <v>22.7</v>
      </c>
    </row>
    <row r="7">
      <c r="A7" s="6" t="n">
        <v>70</v>
      </c>
      <c r="B7" s="6" t="n">
        <v>15.4</v>
      </c>
      <c r="C7" s="6" t="n">
        <v>18.5</v>
      </c>
    </row>
    <row r="8">
      <c r="A8" s="6" t="n">
        <v>75</v>
      </c>
      <c r="B8" s="6" t="n">
        <v>11.8</v>
      </c>
      <c r="C8" s="6" t="n">
        <v>14.5</v>
      </c>
    </row>
    <row r="9">
      <c r="A9" s="6" t="n">
        <v>80</v>
      </c>
      <c r="B9" s="6" t="n">
        <v>8.699999999999999</v>
      </c>
      <c r="C9" s="6" t="n">
        <v>10.9</v>
      </c>
    </row>
    <row r="10">
      <c r="A10" s="6" t="n">
        <v>85</v>
      </c>
      <c r="B10" s="6" t="n">
        <v>6.2</v>
      </c>
      <c r="C10" s="6" t="n">
        <v>7.8</v>
      </c>
    </row>
    <row r="11">
      <c r="A11" s="6" t="n">
        <v>90</v>
      </c>
      <c r="B11" s="6" t="n">
        <v>4.2</v>
      </c>
      <c r="C11" s="6" t="n">
        <v>5.3</v>
      </c>
    </row>
    <row r="12">
      <c r="A12" s="6" t="n">
        <v>95</v>
      </c>
      <c r="B12" s="6" t="n">
        <v>2.9</v>
      </c>
      <c r="C12" s="6" t="n">
        <v>3.5</v>
      </c>
    </row>
  </sheetData>
  <mergeCells count="1">
    <mergeCell ref="A1:C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>
      <c r="A1" s="1" t="inlineStr">
        <is>
          <t>Onglet de calcul — entrez vos valeurs</t>
        </is>
      </c>
    </row>
    <row r="2">
      <c r="A2" s="2" t="inlineStr">
        <is>
          <t>Ordre de grandeur uniquement. Rendement locatif 4 %, taux d'actualisation 5 %, bouquet type 30 %.</t>
        </is>
      </c>
    </row>
    <row r="3">
      <c r="A3" s="9" t="inlineStr">
        <is>
          <t>Hypothèses (modifiables)</t>
        </is>
      </c>
    </row>
    <row r="4">
      <c r="A4" s="6" t="inlineStr">
        <is>
          <t>Valeur vénale du bien (€)</t>
        </is>
      </c>
      <c r="B4" s="10" t="n">
        <v>250000</v>
      </c>
    </row>
    <row r="5">
      <c r="A5" s="6" t="inlineStr">
        <is>
          <t>Âge du vendeur</t>
        </is>
      </c>
      <c r="B5" s="10" t="n">
        <v>75</v>
      </c>
    </row>
    <row r="6">
      <c r="A6" s="6" t="inlineStr">
        <is>
          <t>Sexe (H/F)</t>
        </is>
      </c>
      <c r="B6" s="10" t="inlineStr">
        <is>
          <t>F</t>
        </is>
      </c>
    </row>
    <row r="7">
      <c r="A7" s="6" t="inlineStr">
        <is>
          <t>Décote d'occupation (%)</t>
        </is>
      </c>
      <c r="B7" s="10" t="n">
        <v>41</v>
      </c>
    </row>
    <row r="8">
      <c r="A8" s="6" t="inlineStr">
        <is>
          <t>Part en bouquet (%)</t>
        </is>
      </c>
      <c r="B8" s="10" t="n">
        <v>30</v>
      </c>
    </row>
    <row r="10">
      <c r="A10" s="9" t="inlineStr">
        <is>
          <t>Résultats</t>
        </is>
      </c>
    </row>
    <row r="11">
      <c r="A11" s="6" t="inlineStr">
        <is>
          <t>Valeur occupée (€)</t>
        </is>
      </c>
      <c r="B11" s="8">
        <f>B4*(1-B7/100)</f>
        <v/>
      </c>
    </row>
    <row r="12">
      <c r="A12" s="6" t="inlineStr">
        <is>
          <t>Bouquet (€)</t>
        </is>
      </c>
      <c r="B12" s="8">
        <f>B11*B8/100</f>
        <v/>
      </c>
    </row>
    <row r="13">
      <c r="A13" s="6" t="inlineStr">
        <is>
          <t>Capital à renter (€)</t>
        </is>
      </c>
      <c r="B13" s="8">
        <f>B11-B12</f>
        <v/>
      </c>
    </row>
    <row r="14">
      <c r="A14" s="6" t="inlineStr">
        <is>
          <t>Espérance de vie indicative (ans)</t>
        </is>
      </c>
      <c r="B14" s="6" t="n">
        <v>14.5</v>
      </c>
    </row>
    <row r="15">
      <c r="A15" s="6" t="inlineStr">
        <is>
          <t>Rente mensuelle indicative (€)</t>
        </is>
      </c>
      <c r="B15" s="8">
        <f>IF(B14&lt;=0,0,B13/(B14*12*0.85))</f>
        <v/>
      </c>
    </row>
    <row r="16">
      <c r="A16" s="2" t="inlineStr">
        <is>
          <t>Note : la rente réelle utilise une annuité actualisée, pas une simple division. Ce calcul est pédagogique.</t>
        </is>
      </c>
    </row>
  </sheetData>
  <mergeCells count="3">
    <mergeCell ref="A16:B16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2026-07-25T16:45:06Z</dcterms:created>
  <dcterms:modified xmlns:dcterms="http://purl.org/dc/terms/" xmlns:xsi="http://www.w3.org/2001/XMLSchema-instance" xsi:type="dcterms:W3CDTF">2026-07-25T16:45:06Z</dcterms:modified>
</cp:coreProperties>
</file>